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4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<sst xmlns="http://schemas.openxmlformats.org/spreadsheetml/2006/main" count="19" uniqueCount="19">
  <si>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Number i</t>
  </si>
  <si>
    <t>Z value</t>
  </si>
  <si>
    <t>ti</t>
  </si>
  <si>
    <t>ln(ti)</t>
  </si>
  <si>
    <t># Tested</t>
  </si>
  <si>
    <t>LOGNORMAL DISTRIBUTION FIT</t>
  </si>
  <si>
    <t>μ =</t>
  </si>
  <si>
    <t>σ =</t>
  </si>
  <si>
    <t>MR</t>
  </si>
  <si>
    <t>Lognormal Distribution Parameters</t>
  </si>
  <si>
    <t>a =</t>
  </si>
  <si>
    <t>b =</t>
  </si>
  <si>
    <t>sum</t>
  </si>
  <si>
    <t>sumsq</t>
  </si>
  <si>
    <t>sumprod</t>
  </si>
  <si>
    <t>x</t>
  </si>
  <si>
    <t>y</t>
  </si>
  <si>
    <t>y = ax + b</t>
  </si>
  <si>
    <t>Note:  MR = (j-0.3)/(n+0.4)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</si>
</sst>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2">
    <font>
      <sz val="10"/>
      <name val="Arial"/>
      <family val="0"/>
    </font>
    <font>
      <sz val="8"/>
      <name val="Arial"/>
      <family val="0"/>
    </font>
    <font>
      <vertAlign val="superscript"/>
      <sz val="11.5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Fill="1" applyAlignment="1">
      <alignment horizontal="lef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LOGNORMAL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Sheet1!$C$6:$C$20</c:f>
              <c:numCache/>
            </c:numRef>
          </c:xVal>
          <c:yVal>
            <c:numRef>
              <c:f>Sheet1!$E$6:$E$20</c:f>
              <c:numCache/>
            </c:numRef>
          </c:yVal>
          <c:smooth val="0"/>
        </c:ser>
        <c:axId val="5330836"/>
        <c:axId val="47977525"/>
      </c:scatterChart>
      <c:valAx>
        <c:axId val="5330836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77525"/>
        <c:crosses val="autoZero"/>
        <c:crossBetween val="midCat"/>
        <c:dispUnits/>
      </c:valAx>
      <c:valAx>
        <c:axId val="4797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Standard Z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0836"/>
        <c:crosses val="autoZero"/>
        <c:crossBetween val="midCat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</xdr:row>
      <xdr:rowOff>9525</xdr:rowOff>
    </xdr:from>
    <xdr:to>
      <xdr:col>16</xdr:col>
      <xdr:colOff>342900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3267075" y="533400"/>
        <a:ext cx="6829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F42" sqref="F42"/>
    </sheetView>
  </sheetViews>
  <sheetFormatPr defaultColWidth="9.140625" defaultRowHeight="12.75"/>
  <sheetData>
    <row r="1" ht="15.75">
      <c r="A1" s="3" t="s">
        <v>5</v>
      </c>
    </row>
    <row r="3" spans="1:2" ht="12.75">
      <c r="A3" s="2" t="s">
        <v>4</v>
      </c>
      <c r="B3">
        <v>15</v>
      </c>
    </row>
    <row r="4" spans="3:5" ht="12.75">
      <c r="C4" s="5" t="s">
        <v>15</v>
      </c>
      <c r="E4" s="5" t="s">
        <v>16</v>
      </c>
    </row>
    <row r="5" spans="1:5" ht="12.75">
      <c r="A5" s="2" t="s">
        <v>0</v>
      </c>
      <c r="B5" s="2" t="s">
        <v>2</v>
      </c>
      <c r="C5" s="2" t="s">
        <v>3</v>
      </c>
      <c r="D5" s="2" t="s">
        <v>8</v>
      </c>
      <c r="E5" s="2" t="s">
        <v>1</v>
      </c>
    </row>
    <row r="6" spans="1:5" ht="12.75">
      <c r="A6">
        <v>1</v>
      </c>
      <c r="B6" s="8">
        <v>37.2</v>
      </c>
      <c r="C6" s="1">
        <f aca="true" t="shared" si="0" ref="C6:C20">LN(B6)</f>
        <v>3.616308761279101</v>
      </c>
      <c r="D6" s="4">
        <f>(A6-0.5)/$B$3</f>
        <v>0.03333333333333333</v>
      </c>
      <c r="E6" s="4">
        <f aca="true" t="shared" si="1" ref="E6:E20">NORMSINV(D6)</f>
        <v>-1.8339146358159142</v>
      </c>
    </row>
    <row r="7" spans="1:5" ht="12.75">
      <c r="A7">
        <v>2</v>
      </c>
      <c r="B7" s="8">
        <v>39.2</v>
      </c>
      <c r="C7" s="1">
        <f t="shared" si="0"/>
        <v>3.6686767467964168</v>
      </c>
      <c r="D7" s="4">
        <f aca="true" t="shared" si="2" ref="D7:D20">(A7-0.3)/($B$3+0.4)</f>
        <v>0.11038961038961038</v>
      </c>
      <c r="E7" s="4">
        <f t="shared" si="1"/>
        <v>-1.224458743278325</v>
      </c>
    </row>
    <row r="8" spans="1:5" ht="12.75">
      <c r="A8">
        <v>3</v>
      </c>
      <c r="B8" s="8">
        <v>50.3</v>
      </c>
      <c r="C8" s="1">
        <f t="shared" si="0"/>
        <v>3.9180050771056933</v>
      </c>
      <c r="D8" s="4">
        <f t="shared" si="2"/>
        <v>0.17532467532467533</v>
      </c>
      <c r="E8" s="4">
        <f t="shared" si="1"/>
        <v>-0.9333305029023253</v>
      </c>
    </row>
    <row r="9" spans="1:5" ht="12.75">
      <c r="A9">
        <v>4</v>
      </c>
      <c r="B9" s="8">
        <v>52.6</v>
      </c>
      <c r="C9" s="1">
        <f t="shared" si="0"/>
        <v>3.9627161197436642</v>
      </c>
      <c r="D9" s="4">
        <f t="shared" si="2"/>
        <v>0.24025974025974026</v>
      </c>
      <c r="E9" s="4">
        <f t="shared" si="1"/>
        <v>-0.7054672908207706</v>
      </c>
    </row>
    <row r="10" spans="1:5" ht="12.75">
      <c r="A10">
        <v>5</v>
      </c>
      <c r="B10" s="8">
        <v>54.2</v>
      </c>
      <c r="C10" s="1">
        <f t="shared" si="0"/>
        <v>3.9926809084456005</v>
      </c>
      <c r="D10" s="4">
        <f t="shared" si="2"/>
        <v>0.3051948051948052</v>
      </c>
      <c r="E10" s="4">
        <f t="shared" si="1"/>
        <v>-0.5095173924720497</v>
      </c>
    </row>
    <row r="11" spans="1:5" ht="12.75">
      <c r="A11">
        <v>6</v>
      </c>
      <c r="B11" s="8">
        <v>66</v>
      </c>
      <c r="C11" s="1">
        <f t="shared" si="0"/>
        <v>4.189654742026425</v>
      </c>
      <c r="D11" s="4">
        <f t="shared" si="2"/>
        <v>0.37012987012987014</v>
      </c>
      <c r="E11" s="4">
        <f t="shared" si="1"/>
        <v>-0.3315094021268151</v>
      </c>
    </row>
    <row r="12" spans="1:5" ht="12.75">
      <c r="A12">
        <v>7</v>
      </c>
      <c r="B12" s="8">
        <v>67.6</v>
      </c>
      <c r="C12" s="1">
        <f t="shared" si="0"/>
        <v>4.213607983048918</v>
      </c>
      <c r="D12" s="4">
        <f t="shared" si="2"/>
        <v>0.43506493506493504</v>
      </c>
      <c r="E12" s="4">
        <f t="shared" si="1"/>
        <v>-0.16349352592986466</v>
      </c>
    </row>
    <row r="13" spans="1:5" ht="12.75">
      <c r="A13">
        <v>8</v>
      </c>
      <c r="B13" s="8">
        <v>70.9</v>
      </c>
      <c r="C13" s="1">
        <f t="shared" si="0"/>
        <v>4.2612704335380815</v>
      </c>
      <c r="D13" s="4">
        <f t="shared" si="2"/>
        <v>0.5</v>
      </c>
      <c r="E13" s="4">
        <f t="shared" si="1"/>
        <v>-1.392137635291833E-16</v>
      </c>
    </row>
    <row r="14" spans="1:5" ht="12.75">
      <c r="A14">
        <v>9</v>
      </c>
      <c r="B14" s="8">
        <v>99.6</v>
      </c>
      <c r="C14" s="1">
        <f t="shared" si="0"/>
        <v>4.601162164590552</v>
      </c>
      <c r="D14" s="4">
        <f t="shared" si="2"/>
        <v>0.5649350649350648</v>
      </c>
      <c r="E14" s="4">
        <f t="shared" si="1"/>
        <v>0.1634935259298641</v>
      </c>
    </row>
    <row r="15" spans="1:5" ht="12.75">
      <c r="A15">
        <v>10</v>
      </c>
      <c r="B15" s="8">
        <v>106.5</v>
      </c>
      <c r="C15" s="1">
        <f t="shared" si="0"/>
        <v>4.66814498514948</v>
      </c>
      <c r="D15" s="4">
        <f t="shared" si="2"/>
        <v>0.6298701298701298</v>
      </c>
      <c r="E15" s="4">
        <f t="shared" si="1"/>
        <v>0.3315094021268149</v>
      </c>
    </row>
    <row r="16" spans="1:5" ht="12.75">
      <c r="A16">
        <v>11</v>
      </c>
      <c r="B16" s="8">
        <v>114.6</v>
      </c>
      <c r="C16" s="1">
        <f t="shared" si="0"/>
        <v>4.741447804280639</v>
      </c>
      <c r="D16" s="4">
        <f t="shared" si="2"/>
        <v>0.6948051948051948</v>
      </c>
      <c r="E16" s="4">
        <f t="shared" si="1"/>
        <v>0.5095173924720493</v>
      </c>
    </row>
    <row r="17" spans="1:5" ht="12.75">
      <c r="A17">
        <v>12</v>
      </c>
      <c r="B17" s="8">
        <v>128.7</v>
      </c>
      <c r="C17" s="1">
        <f t="shared" si="0"/>
        <v>4.857484114602081</v>
      </c>
      <c r="D17" s="4">
        <f t="shared" si="2"/>
        <v>0.7597402597402597</v>
      </c>
      <c r="E17" s="4">
        <f t="shared" si="1"/>
        <v>0.7054672908207706</v>
      </c>
    </row>
    <row r="18" spans="1:5" ht="12.75">
      <c r="A18">
        <v>13</v>
      </c>
      <c r="B18" s="8">
        <v>141.6</v>
      </c>
      <c r="C18" s="1">
        <f t="shared" si="0"/>
        <v>4.953006181259619</v>
      </c>
      <c r="D18" s="4">
        <f t="shared" si="2"/>
        <v>0.8246753246753246</v>
      </c>
      <c r="E18" s="4">
        <f t="shared" si="1"/>
        <v>0.9333305029023244</v>
      </c>
    </row>
    <row r="19" spans="1:5" ht="12.75">
      <c r="A19">
        <v>14</v>
      </c>
      <c r="B19" s="8">
        <v>197.3</v>
      </c>
      <c r="C19" s="1">
        <f t="shared" si="0"/>
        <v>5.2847254130285695</v>
      </c>
      <c r="D19" s="4">
        <f t="shared" si="2"/>
        <v>0.8896103896103895</v>
      </c>
      <c r="E19" s="4">
        <f t="shared" si="1"/>
        <v>1.224458743278324</v>
      </c>
    </row>
    <row r="20" spans="1:5" ht="12.75">
      <c r="A20">
        <v>15</v>
      </c>
      <c r="B20" s="8">
        <v>217.1</v>
      </c>
      <c r="C20" s="1">
        <f t="shared" si="0"/>
        <v>5.380358076884246</v>
      </c>
      <c r="D20" s="4">
        <f t="shared" si="2"/>
        <v>0.9545454545454545</v>
      </c>
      <c r="E20" s="4">
        <f t="shared" si="1"/>
        <v>1.6906216295848964</v>
      </c>
    </row>
    <row r="23" spans="2:5" ht="12.75">
      <c r="B23" s="2" t="s">
        <v>12</v>
      </c>
      <c r="C23" s="9">
        <f>SUM(C6:C20)</f>
        <v>66.30924951177909</v>
      </c>
      <c r="D23" s="9"/>
      <c r="E23" s="9">
        <f>SUM(E6:E20)</f>
        <v>-0.14329300623102093</v>
      </c>
    </row>
    <row r="24" spans="2:5" ht="15">
      <c r="B24" s="2" t="s">
        <v>13</v>
      </c>
      <c r="C24" s="9">
        <f>SUMSQ(C6:C20)</f>
        <v>297.4459826256655</v>
      </c>
      <c r="E24" s="6"/>
    </row>
    <row r="25" spans="2:5" ht="15">
      <c r="B25" s="2" t="s">
        <v>14</v>
      </c>
      <c r="C25" s="9">
        <f>SUMPRODUCT(C6:C20,E6:E20)</f>
        <v>6.643657118360409</v>
      </c>
      <c r="E25" s="6"/>
    </row>
    <row r="26" ht="12.75">
      <c r="B26" s="5" t="s">
        <v>17</v>
      </c>
    </row>
    <row r="27" spans="2:3" ht="12.75">
      <c r="B27" s="2" t="s">
        <v>10</v>
      </c>
      <c r="C27">
        <f>(C25-C23*E23/B3)/(C24-C23^2/B3)</f>
        <v>1.6852118074410374</v>
      </c>
    </row>
    <row r="28" spans="2:3" ht="12.75">
      <c r="B28" s="2" t="s">
        <v>11</v>
      </c>
      <c r="C28">
        <f>(E23-C27*C23)/B3</f>
        <v>-7.459228215068999</v>
      </c>
    </row>
    <row r="29" ht="12.75">
      <c r="B29" s="10" t="s">
        <v>9</v>
      </c>
    </row>
    <row r="30" spans="2:3" ht="12.75">
      <c r="B30" s="2" t="s">
        <v>6</v>
      </c>
      <c r="C30" s="4">
        <f>-C28/C27</f>
        <v>4.4262852788788</v>
      </c>
    </row>
    <row r="31" spans="2:3" ht="12.75">
      <c r="B31" s="2" t="s">
        <v>7</v>
      </c>
      <c r="C31" s="4">
        <f>1/C27</f>
        <v>0.5933972190228606</v>
      </c>
    </row>
    <row r="32" ht="15">
      <c r="E32" s="7"/>
    </row>
    <row r="33" ht="15">
      <c r="E33" s="6"/>
    </row>
    <row r="34" spans="2:5" ht="15">
      <c r="B34" t="s">
        <v>18</v>
      </c>
      <c r="E34" s="6"/>
    </row>
    <row r="35" ht="15">
      <c r="E35" s="6"/>
    </row>
    <row r="39" ht="15">
      <c r="E39" s="7"/>
    </row>
    <row r="40" spans="4:5" ht="15">
      <c r="D40" s="8"/>
      <c r="E40" s="6"/>
    </row>
    <row r="41" spans="4:5" ht="15">
      <c r="D41" s="8"/>
      <c r="E41" s="6"/>
    </row>
    <row r="42" spans="4:5" ht="15">
      <c r="D42" s="8"/>
      <c r="E42" s="7"/>
    </row>
    <row r="43" spans="4:5" ht="15">
      <c r="D43" s="8"/>
      <c r="E43" s="7"/>
    </row>
    <row r="44" spans="4:5" ht="15">
      <c r="D44" s="8"/>
      <c r="E44" s="6"/>
    </row>
    <row r="45" spans="4:5" ht="15">
      <c r="D45" s="8"/>
      <c r="E45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Rowan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T.R.Chandrupatla</cp:lastModifiedBy>
  <dcterms:created xsi:type="dcterms:W3CDTF">2006-07-10T22:03:45Z</dcterms:created>
  <dcterms:modified xsi:type="dcterms:W3CDTF">2008-05-04T19:16:51Z</dcterms:modified>
  <cp:category/>
  <cp:version/>
  <cp:contentType/>
  <cp:contentStatus/>
</cp:coreProperties>
</file>